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900" windowHeight="8640" activeTab="0"/>
  </bookViews>
  <sheets>
    <sheet name="GradEthn" sheetId="1" r:id="rId1"/>
  </sheets>
  <definedNames/>
  <calcPr fullCalcOnLoad="1"/>
</workbook>
</file>

<file path=xl/sharedStrings.xml><?xml version="1.0" encoding="utf-8"?>
<sst xmlns="http://schemas.openxmlformats.org/spreadsheetml/2006/main" count="255" uniqueCount="205">
  <si>
    <t>MUL</t>
  </si>
  <si>
    <t>Multidisciplinary Studies</t>
  </si>
  <si>
    <t>Graduate School</t>
  </si>
  <si>
    <t>School of Education</t>
  </si>
  <si>
    <t>ECP</t>
  </si>
  <si>
    <t>Ed Leadership SBL/SDL Combined</t>
  </si>
  <si>
    <t>Elementary Education &amp; Reading</t>
  </si>
  <si>
    <t>School of The Professions</t>
  </si>
  <si>
    <t>CRJ</t>
  </si>
  <si>
    <t>Criminal Justice</t>
  </si>
  <si>
    <t>Hispanic</t>
  </si>
  <si>
    <t>PNM</t>
  </si>
  <si>
    <t>Public and Nonprofit Mgmt</t>
  </si>
  <si>
    <t>Political Science</t>
  </si>
  <si>
    <t>ADE</t>
  </si>
  <si>
    <t>Adult Education</t>
  </si>
  <si>
    <t>School of Arts and Humanities</t>
  </si>
  <si>
    <t>HIS</t>
  </si>
  <si>
    <t>History</t>
  </si>
  <si>
    <t>History and Social Studies Edu</t>
  </si>
  <si>
    <t>Computer Information Systems</t>
  </si>
  <si>
    <t>AED</t>
  </si>
  <si>
    <t>Art Education K-12</t>
  </si>
  <si>
    <t>EDL</t>
  </si>
  <si>
    <t>Educational Leadership</t>
  </si>
  <si>
    <t>SBI</t>
  </si>
  <si>
    <t>Science Edu: Biology 7-12</t>
  </si>
  <si>
    <t>Earth Sciences and Science Edu</t>
  </si>
  <si>
    <t>Technology</t>
  </si>
  <si>
    <t>BME</t>
  </si>
  <si>
    <t>Business and Marketing Ed</t>
  </si>
  <si>
    <t>CTE</t>
  </si>
  <si>
    <t>Career &amp; Technical Ed</t>
  </si>
  <si>
    <t>CRS</t>
  </si>
  <si>
    <t>Creative Studies</t>
  </si>
  <si>
    <t>Int. Ctr for Studies in Creat</t>
  </si>
  <si>
    <t>GND</t>
  </si>
  <si>
    <t>Graduate Non-Degree</t>
  </si>
  <si>
    <t>MTS</t>
  </si>
  <si>
    <t>Mathematics 7-12</t>
  </si>
  <si>
    <t>Mathematics</t>
  </si>
  <si>
    <t>SSS</t>
  </si>
  <si>
    <t>Social Studies 7-12</t>
  </si>
  <si>
    <t>ENG</t>
  </si>
  <si>
    <t>English</t>
  </si>
  <si>
    <t>HEA</t>
  </si>
  <si>
    <t>Higher Ed/Student Affairs Adm</t>
  </si>
  <si>
    <t>Higher Education Admin</t>
  </si>
  <si>
    <t>Career &amp; Technical Education</t>
  </si>
  <si>
    <t>Chemistry</t>
  </si>
  <si>
    <t>Modern and Classical Languages</t>
  </si>
  <si>
    <t>Art Education</t>
  </si>
  <si>
    <t>EDT</t>
  </si>
  <si>
    <t>Educational Technology</t>
  </si>
  <si>
    <t>Industrial Technology</t>
  </si>
  <si>
    <t>XCE</t>
  </si>
  <si>
    <t>Special Education: Childhood E</t>
  </si>
  <si>
    <t>Exceptional Education</t>
  </si>
  <si>
    <t>CRT</t>
  </si>
  <si>
    <t>Creativity and Change Leadersh</t>
  </si>
  <si>
    <t>IDT</t>
  </si>
  <si>
    <t>EXS</t>
  </si>
  <si>
    <t xml:space="preserve"> Stu w/Dis SWD Generalist 7-12</t>
  </si>
  <si>
    <t>EXC</t>
  </si>
  <si>
    <t>Special Education: Early Child</t>
  </si>
  <si>
    <t>PMG</t>
  </si>
  <si>
    <t>Public Management</t>
  </si>
  <si>
    <t>LTB</t>
  </si>
  <si>
    <t>Literacy Specialist, Birth-6</t>
  </si>
  <si>
    <t>BIO</t>
  </si>
  <si>
    <t>Biology</t>
  </si>
  <si>
    <t>Economics and Finance</t>
  </si>
  <si>
    <t>CNS</t>
  </si>
  <si>
    <t>Art Conservation</t>
  </si>
  <si>
    <t>EDC</t>
  </si>
  <si>
    <t>Educational Computing</t>
  </si>
  <si>
    <t>CEC</t>
  </si>
  <si>
    <t>Childhood &amp; Early Childhood Ed</t>
  </si>
  <si>
    <t>SLP</t>
  </si>
  <si>
    <t>Speech-Language Pathology</t>
  </si>
  <si>
    <t>Speech Language Pathology</t>
  </si>
  <si>
    <t>EXA</t>
  </si>
  <si>
    <t>Special Education: Adolescence</t>
  </si>
  <si>
    <t>EDTW</t>
  </si>
  <si>
    <t>Pre-Educational Technology</t>
  </si>
  <si>
    <t>XMT</t>
  </si>
  <si>
    <t>SWD Gen 7-12 &amp; 7-12 Math</t>
  </si>
  <si>
    <t>LBT</t>
  </si>
  <si>
    <t>Literacy Specialist, Birth -12</t>
  </si>
  <si>
    <t>CUR</t>
  </si>
  <si>
    <t>Curriculum &amp; Instr</t>
  </si>
  <si>
    <t>ENS</t>
  </si>
  <si>
    <t>English 7-12</t>
  </si>
  <si>
    <t>AEC</t>
  </si>
  <si>
    <t>Applied Economics</t>
  </si>
  <si>
    <t>MST</t>
  </si>
  <si>
    <t>Museum Studies</t>
  </si>
  <si>
    <t>White</t>
  </si>
  <si>
    <t>ACM</t>
  </si>
  <si>
    <t>Prof Appl Computational Math</t>
  </si>
  <si>
    <t>HRD</t>
  </si>
  <si>
    <t>Human Resource Development</t>
  </si>
  <si>
    <t>TED</t>
  </si>
  <si>
    <t>Technology Education</t>
  </si>
  <si>
    <t>EAS</t>
  </si>
  <si>
    <t>Earth Sciences</t>
  </si>
  <si>
    <t>CRSW</t>
  </si>
  <si>
    <t>Pre-Creative Studies</t>
  </si>
  <si>
    <t>ENGW</t>
  </si>
  <si>
    <t>Pre-English</t>
  </si>
  <si>
    <t>CRJW</t>
  </si>
  <si>
    <t>Pre-Criminal Justice</t>
  </si>
  <si>
    <t>XEN</t>
  </si>
  <si>
    <t>SWD Gen 7-12 &amp; 7-12 Eng Lang</t>
  </si>
  <si>
    <t>FLE</t>
  </si>
  <si>
    <t>Foreign Language Education</t>
  </si>
  <si>
    <t>FSC</t>
  </si>
  <si>
    <t>Forensic Science</t>
  </si>
  <si>
    <t>Physics</t>
  </si>
  <si>
    <t>XSO</t>
  </si>
  <si>
    <t>SWD Gen 7-12 &amp; 7-12 Soc Stud</t>
  </si>
  <si>
    <t>SEA</t>
  </si>
  <si>
    <t>Science Edu: Earth Sci 7-12</t>
  </si>
  <si>
    <t>Black</t>
  </si>
  <si>
    <t>BIS</t>
  </si>
  <si>
    <t>Biology 7-12</t>
  </si>
  <si>
    <t>XCH</t>
  </si>
  <si>
    <t>SWD Gen 7-12 &amp; 7-12 Chemistry</t>
  </si>
  <si>
    <t>PHS</t>
  </si>
  <si>
    <t>Physics Education 7-12</t>
  </si>
  <si>
    <t>XCEW</t>
  </si>
  <si>
    <t>Pre-Spec Ed: Childhood Educa</t>
  </si>
  <si>
    <t>PNMW</t>
  </si>
  <si>
    <t>Pre-Public and Nonprofit Mgt</t>
  </si>
  <si>
    <t>SPH</t>
  </si>
  <si>
    <t>Science Edu: Physics 7-12</t>
  </si>
  <si>
    <t>ACMW</t>
  </si>
  <si>
    <t>Pre-Prof Applied &amp; Comp Math</t>
  </si>
  <si>
    <t>SLPW</t>
  </si>
  <si>
    <t>Pre-Speech, Language Pathology</t>
  </si>
  <si>
    <t>PHA</t>
  </si>
  <si>
    <t>Physics Education 7-12, Altern</t>
  </si>
  <si>
    <t>XBI</t>
  </si>
  <si>
    <t>SWD Gen 7-12 &amp; 7-12 Biology</t>
  </si>
  <si>
    <t>CAS-ED</t>
  </si>
  <si>
    <t>MS-GR</t>
  </si>
  <si>
    <t>MS-SP</t>
  </si>
  <si>
    <t>MS-ED</t>
  </si>
  <si>
    <t>MSED-ED</t>
  </si>
  <si>
    <t>GRCT-SP</t>
  </si>
  <si>
    <t>MSED-SP</t>
  </si>
  <si>
    <t>MSED-AH</t>
  </si>
  <si>
    <t>NODG-GR</t>
  </si>
  <si>
    <t>MA-AH</t>
  </si>
  <si>
    <t>MSED-NS</t>
  </si>
  <si>
    <t>NODG-SP</t>
  </si>
  <si>
    <t>MPA-NS</t>
  </si>
  <si>
    <t>MA-NS</t>
  </si>
  <si>
    <t>NODG-AH</t>
  </si>
  <si>
    <t>GRCT-NS</t>
  </si>
  <si>
    <t>NODG-ED</t>
  </si>
  <si>
    <t>MA-GR</t>
  </si>
  <si>
    <t>GRCT-ED</t>
  </si>
  <si>
    <t>NODG-NS</t>
  </si>
  <si>
    <t>MS-NS</t>
  </si>
  <si>
    <t>English Total</t>
  </si>
  <si>
    <t>Adult Education Total</t>
  </si>
  <si>
    <t>Career &amp; Technical Ed Total</t>
  </si>
  <si>
    <t>Elementary Education &amp; Reading Total</t>
  </si>
  <si>
    <t>Exceptional Education Total</t>
  </si>
  <si>
    <t>Biology Total</t>
  </si>
  <si>
    <t>Earth Sciences and Science Edu Total</t>
  </si>
  <si>
    <t>History and Social Studies Edu Total</t>
  </si>
  <si>
    <t>Mathematics Total</t>
  </si>
  <si>
    <t>Physics Total</t>
  </si>
  <si>
    <t>Political Science Total</t>
  </si>
  <si>
    <t>Computer Information Systems Total</t>
  </si>
  <si>
    <t>Criminal Justice Total</t>
  </si>
  <si>
    <t>Int. Ctr for Studies in Creat Total</t>
  </si>
  <si>
    <t>Speech Language Pathology Total</t>
  </si>
  <si>
    <t>Technology Total</t>
  </si>
  <si>
    <t>Graduate School Total</t>
  </si>
  <si>
    <t>School of Arts and Humanities Total</t>
  </si>
  <si>
    <t>School of Education Total</t>
  </si>
  <si>
    <t>School of Nat and Soc Science Total</t>
  </si>
  <si>
    <t>School of The Professions Total</t>
  </si>
  <si>
    <t>School of Natural and Social Sciences</t>
  </si>
  <si>
    <t>Department</t>
  </si>
  <si>
    <t>Asian</t>
  </si>
  <si>
    <t>Hawaiian</t>
  </si>
  <si>
    <t>Total</t>
  </si>
  <si>
    <t>Indian</t>
  </si>
  <si>
    <t>Inter.</t>
  </si>
  <si>
    <t>Enrollment by School, Program, and Ethnicity</t>
  </si>
  <si>
    <t>Major Cd</t>
  </si>
  <si>
    <t>Prog Code</t>
  </si>
  <si>
    <t>Major Description</t>
  </si>
  <si>
    <t>Two or More</t>
  </si>
  <si>
    <t>Undiscl</t>
  </si>
  <si>
    <t>Spring 2013</t>
  </si>
  <si>
    <t>[Institutional Research Home]</t>
  </si>
  <si>
    <t>[Spring 2013 - Fact Sheet]</t>
  </si>
  <si>
    <t>BUFFALO STATE</t>
  </si>
  <si>
    <t>All Graduate Totals</t>
  </si>
  <si>
    <t xml:space="preserve">Graduate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</si>
</sst>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 horizontal="right"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2" fillId="33" borderId="0" xfId="52" applyFill="1" applyAlignment="1" applyProtection="1">
      <alignment horizontal="center"/>
      <protection/>
    </xf>
    <xf numFmtId="0" fontId="3" fillId="33" borderId="0" xfId="52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TUDENT_DATA/Spring2013/factspring10.htm" TargetMode="External" /><Relationship Id="rId2" Type="http://schemas.openxmlformats.org/officeDocument/2006/relationships/hyperlink" Target="../../../../../STUDENT_DATA/index.html" TargetMode="External" /><Relationship Id="rId3" Type="http://schemas.openxmlformats.org/officeDocument/2006/relationships/hyperlink" Target="../../../../../STUDENT_DATA/Spring2013/factspring13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90" zoomScaleNormal="90" zoomScalePageLayoutView="0" workbookViewId="0" topLeftCell="A1">
      <selection activeCell="L12" sqref="L12"/>
    </sheetView>
  </sheetViews>
  <sheetFormatPr defaultColWidth="9.140625" defaultRowHeight="15"/>
  <cols>
    <col min="1" max="1" width="33.28125" style="7" customWidth="1"/>
    <col min="2" max="3" width="9.421875" style="7" customWidth="1"/>
    <col min="4" max="4" width="29.140625" style="7" customWidth="1"/>
    <col min="5" max="5" width="8.00390625" style="7" customWidth="1"/>
    <col min="6" max="6" width="6.421875" style="7" customWidth="1"/>
    <col min="7" max="7" width="9.7109375" style="7" bestFit="1" customWidth="1"/>
    <col min="8" max="10" width="6.421875" style="7" customWidth="1"/>
    <col min="11" max="11" width="13.140625" style="7" bestFit="1" customWidth="1"/>
    <col min="12" max="12" width="7.8515625" style="7" bestFit="1" customWidth="1"/>
    <col min="13" max="14" width="6.421875" style="7" customWidth="1"/>
    <col min="15" max="16384" width="9.140625" style="7" customWidth="1"/>
  </cols>
  <sheetData>
    <row r="1" spans="1:14" ht="18.75">
      <c r="A1" s="10" t="s">
        <v>202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.75">
      <c r="A2" s="11" t="s">
        <v>204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.75">
      <c r="A3" s="11" t="s">
        <v>193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.75">
      <c r="A4" s="11" t="s">
        <v>199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3"/>
      <c r="N5" s="3"/>
    </row>
    <row r="6" spans="1:14" ht="15">
      <c r="A6" s="4" t="s">
        <v>187</v>
      </c>
      <c r="B6" s="4" t="s">
        <v>194</v>
      </c>
      <c r="C6" s="4" t="s">
        <v>195</v>
      </c>
      <c r="D6" s="4" t="s">
        <v>196</v>
      </c>
      <c r="E6" s="5" t="s">
        <v>188</v>
      </c>
      <c r="F6" s="5" t="s">
        <v>123</v>
      </c>
      <c r="G6" s="5" t="s">
        <v>189</v>
      </c>
      <c r="H6" s="5" t="s">
        <v>10</v>
      </c>
      <c r="I6" s="5" t="s">
        <v>191</v>
      </c>
      <c r="J6" s="5" t="s">
        <v>192</v>
      </c>
      <c r="K6" s="5" t="s">
        <v>197</v>
      </c>
      <c r="L6" s="5" t="s">
        <v>198</v>
      </c>
      <c r="M6" s="5" t="s">
        <v>97</v>
      </c>
      <c r="N6" s="6" t="s">
        <v>190</v>
      </c>
    </row>
    <row r="7" ht="15">
      <c r="A7" s="8" t="s">
        <v>16</v>
      </c>
    </row>
    <row r="9" spans="1:14" ht="15">
      <c r="A9" s="7" t="s">
        <v>73</v>
      </c>
      <c r="B9" s="7" t="s">
        <v>72</v>
      </c>
      <c r="C9" s="7" t="s">
        <v>153</v>
      </c>
      <c r="D9" s="7" t="s">
        <v>73</v>
      </c>
      <c r="E9" s="7">
        <v>1</v>
      </c>
      <c r="H9" s="7">
        <v>1</v>
      </c>
      <c r="M9" s="7">
        <v>18</v>
      </c>
      <c r="N9" s="7">
        <v>20</v>
      </c>
    </row>
    <row r="11" spans="1:14" ht="15">
      <c r="A11" s="7" t="s">
        <v>51</v>
      </c>
      <c r="B11" s="7" t="s">
        <v>21</v>
      </c>
      <c r="C11" s="7" t="s">
        <v>151</v>
      </c>
      <c r="D11" s="7" t="s">
        <v>22</v>
      </c>
      <c r="H11" s="7">
        <v>1</v>
      </c>
      <c r="K11" s="7">
        <v>1</v>
      </c>
      <c r="M11" s="7">
        <v>27</v>
      </c>
      <c r="N11" s="7">
        <v>29</v>
      </c>
    </row>
    <row r="13" spans="1:14" ht="15">
      <c r="A13" s="7" t="s">
        <v>44</v>
      </c>
      <c r="B13" s="7" t="s">
        <v>43</v>
      </c>
      <c r="C13" s="7" t="s">
        <v>153</v>
      </c>
      <c r="D13" s="7" t="s">
        <v>44</v>
      </c>
      <c r="H13" s="7">
        <v>2</v>
      </c>
      <c r="M13" s="7">
        <v>27</v>
      </c>
      <c r="N13" s="7">
        <v>29</v>
      </c>
    </row>
    <row r="14" spans="2:14" ht="15">
      <c r="B14" s="7" t="s">
        <v>108</v>
      </c>
      <c r="C14" s="7" t="s">
        <v>158</v>
      </c>
      <c r="D14" s="7" t="s">
        <v>109</v>
      </c>
      <c r="E14" s="7">
        <v>1</v>
      </c>
      <c r="M14" s="7">
        <v>5</v>
      </c>
      <c r="N14" s="7">
        <v>6</v>
      </c>
    </row>
    <row r="15" spans="2:14" ht="15">
      <c r="B15" s="7" t="s">
        <v>91</v>
      </c>
      <c r="C15" s="7" t="s">
        <v>151</v>
      </c>
      <c r="D15" s="7" t="s">
        <v>92</v>
      </c>
      <c r="H15" s="7">
        <v>1</v>
      </c>
      <c r="M15" s="7">
        <v>9</v>
      </c>
      <c r="N15" s="7">
        <v>10</v>
      </c>
    </row>
    <row r="16" spans="1:14" s="9" customFormat="1" ht="15">
      <c r="A16" s="9" t="s">
        <v>165</v>
      </c>
      <c r="E16" s="9">
        <f aca="true" t="shared" si="0" ref="E16:M16">SUM(E13:E15)</f>
        <v>1</v>
      </c>
      <c r="F16" s="9">
        <f t="shared" si="0"/>
        <v>0</v>
      </c>
      <c r="G16" s="9">
        <f t="shared" si="0"/>
        <v>0</v>
      </c>
      <c r="H16" s="9">
        <f t="shared" si="0"/>
        <v>3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41</v>
      </c>
      <c r="N16" s="9">
        <f>SUM(N13:N15)</f>
        <v>45</v>
      </c>
    </row>
    <row r="18" spans="1:14" ht="14.25" customHeight="1">
      <c r="A18" s="7" t="s">
        <v>50</v>
      </c>
      <c r="B18" s="7" t="s">
        <v>114</v>
      </c>
      <c r="C18" s="7" t="s">
        <v>151</v>
      </c>
      <c r="D18" s="7" t="s">
        <v>115</v>
      </c>
      <c r="M18" s="7">
        <v>4</v>
      </c>
      <c r="N18" s="7">
        <v>4</v>
      </c>
    </row>
    <row r="20" spans="1:14" s="9" customFormat="1" ht="15">
      <c r="A20" s="9" t="s">
        <v>182</v>
      </c>
      <c r="E20" s="9">
        <f aca="true" t="shared" si="1" ref="E20:M20">SUM(E18,E16,E11,E9)</f>
        <v>2</v>
      </c>
      <c r="F20" s="9">
        <f t="shared" si="1"/>
        <v>0</v>
      </c>
      <c r="G20" s="9">
        <f t="shared" si="1"/>
        <v>0</v>
      </c>
      <c r="H20" s="9">
        <f t="shared" si="1"/>
        <v>5</v>
      </c>
      <c r="I20" s="9">
        <f t="shared" si="1"/>
        <v>0</v>
      </c>
      <c r="J20" s="9">
        <f t="shared" si="1"/>
        <v>0</v>
      </c>
      <c r="K20" s="9">
        <f t="shared" si="1"/>
        <v>1</v>
      </c>
      <c r="L20" s="9">
        <f t="shared" si="1"/>
        <v>0</v>
      </c>
      <c r="M20" s="9">
        <f t="shared" si="1"/>
        <v>90</v>
      </c>
      <c r="N20" s="9">
        <f>SUM(N18,N16,N11,N9)</f>
        <v>98</v>
      </c>
    </row>
    <row r="23" ht="15">
      <c r="A23" s="8" t="s">
        <v>3</v>
      </c>
    </row>
    <row r="24" spans="1:14" ht="15">
      <c r="A24" s="7" t="s">
        <v>15</v>
      </c>
      <c r="B24" s="7" t="s">
        <v>14</v>
      </c>
      <c r="C24" s="7" t="s">
        <v>162</v>
      </c>
      <c r="D24" s="7" t="s">
        <v>15</v>
      </c>
      <c r="M24" s="7">
        <v>3</v>
      </c>
      <c r="N24" s="7">
        <v>3</v>
      </c>
    </row>
    <row r="25" spans="3:14" ht="15">
      <c r="C25" s="7" t="s">
        <v>147</v>
      </c>
      <c r="D25" s="7" t="s">
        <v>15</v>
      </c>
      <c r="E25" s="7">
        <v>3</v>
      </c>
      <c r="F25" s="7">
        <v>11</v>
      </c>
      <c r="G25" s="7">
        <v>1</v>
      </c>
      <c r="H25" s="7">
        <v>5</v>
      </c>
      <c r="I25" s="7">
        <v>1</v>
      </c>
      <c r="K25" s="7">
        <v>1</v>
      </c>
      <c r="M25" s="7">
        <v>49</v>
      </c>
      <c r="N25" s="7">
        <v>71</v>
      </c>
    </row>
    <row r="26" spans="2:14" ht="15">
      <c r="B26" s="7" t="s">
        <v>100</v>
      </c>
      <c r="C26" s="7" t="s">
        <v>162</v>
      </c>
      <c r="D26" s="7" t="s">
        <v>101</v>
      </c>
      <c r="F26" s="7">
        <v>2</v>
      </c>
      <c r="K26" s="7">
        <v>1</v>
      </c>
      <c r="M26" s="7">
        <v>3</v>
      </c>
      <c r="N26" s="7">
        <v>6</v>
      </c>
    </row>
    <row r="27" spans="1:14" s="9" customFormat="1" ht="15">
      <c r="A27" s="9" t="s">
        <v>166</v>
      </c>
      <c r="E27" s="9">
        <f aca="true" t="shared" si="2" ref="E27:M27">SUM(E24:E26)</f>
        <v>3</v>
      </c>
      <c r="F27" s="9">
        <f t="shared" si="2"/>
        <v>13</v>
      </c>
      <c r="G27" s="9">
        <f t="shared" si="2"/>
        <v>1</v>
      </c>
      <c r="H27" s="9">
        <f t="shared" si="2"/>
        <v>5</v>
      </c>
      <c r="I27" s="9">
        <f t="shared" si="2"/>
        <v>1</v>
      </c>
      <c r="J27" s="9">
        <f t="shared" si="2"/>
        <v>0</v>
      </c>
      <c r="K27" s="9">
        <f t="shared" si="2"/>
        <v>2</v>
      </c>
      <c r="L27" s="9">
        <f t="shared" si="2"/>
        <v>0</v>
      </c>
      <c r="M27" s="9">
        <f t="shared" si="2"/>
        <v>55</v>
      </c>
      <c r="N27" s="9">
        <f>SUM(N24:N26)</f>
        <v>80</v>
      </c>
    </row>
    <row r="29" spans="1:14" ht="15">
      <c r="A29" s="7" t="s">
        <v>32</v>
      </c>
      <c r="B29" s="7" t="s">
        <v>29</v>
      </c>
      <c r="C29" s="7" t="s">
        <v>148</v>
      </c>
      <c r="D29" s="7" t="s">
        <v>30</v>
      </c>
      <c r="F29" s="7">
        <v>1</v>
      </c>
      <c r="M29" s="7">
        <v>6</v>
      </c>
      <c r="N29" s="7">
        <v>7</v>
      </c>
    </row>
    <row r="30" spans="2:14" ht="15">
      <c r="B30" s="7" t="s">
        <v>31</v>
      </c>
      <c r="C30" s="7" t="s">
        <v>148</v>
      </c>
      <c r="D30" s="7" t="s">
        <v>48</v>
      </c>
      <c r="E30" s="7">
        <v>1</v>
      </c>
      <c r="F30" s="7">
        <v>3</v>
      </c>
      <c r="L30" s="7">
        <v>1</v>
      </c>
      <c r="M30" s="7">
        <v>18</v>
      </c>
      <c r="N30" s="7">
        <v>23</v>
      </c>
    </row>
    <row r="31" spans="1:14" s="9" customFormat="1" ht="15">
      <c r="A31" s="9" t="s">
        <v>167</v>
      </c>
      <c r="E31" s="9">
        <f aca="true" t="shared" si="3" ref="E31:L31">SUM(E29:E30)</f>
        <v>1</v>
      </c>
      <c r="F31" s="9">
        <f t="shared" si="3"/>
        <v>4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1</v>
      </c>
      <c r="M31" s="9">
        <v>25</v>
      </c>
      <c r="N31" s="9">
        <v>31</v>
      </c>
    </row>
    <row r="33" spans="1:14" ht="15">
      <c r="A33" s="7" t="s">
        <v>6</v>
      </c>
      <c r="B33" s="7" t="s">
        <v>76</v>
      </c>
      <c r="C33" s="7" t="s">
        <v>148</v>
      </c>
      <c r="D33" s="7" t="s">
        <v>77</v>
      </c>
      <c r="E33" s="7">
        <v>1</v>
      </c>
      <c r="F33" s="7">
        <v>4</v>
      </c>
      <c r="H33" s="7">
        <v>2</v>
      </c>
      <c r="K33" s="7">
        <v>1</v>
      </c>
      <c r="M33" s="7">
        <v>13</v>
      </c>
      <c r="N33" s="7">
        <v>21</v>
      </c>
    </row>
    <row r="34" spans="2:14" ht="15">
      <c r="B34" s="7" t="s">
        <v>89</v>
      </c>
      <c r="C34" s="7" t="s">
        <v>148</v>
      </c>
      <c r="D34" s="7" t="s">
        <v>90</v>
      </c>
      <c r="E34" s="7">
        <v>1</v>
      </c>
      <c r="F34" s="7">
        <v>5</v>
      </c>
      <c r="H34" s="7">
        <v>2</v>
      </c>
      <c r="M34" s="7">
        <v>57</v>
      </c>
      <c r="N34" s="7">
        <v>65</v>
      </c>
    </row>
    <row r="35" spans="2:14" ht="15">
      <c r="B35" s="7" t="s">
        <v>4</v>
      </c>
      <c r="C35" s="7" t="s">
        <v>144</v>
      </c>
      <c r="D35" s="7" t="s">
        <v>5</v>
      </c>
      <c r="F35" s="7">
        <v>1</v>
      </c>
      <c r="H35" s="7">
        <v>1</v>
      </c>
      <c r="M35" s="7">
        <v>19</v>
      </c>
      <c r="N35" s="7">
        <v>21</v>
      </c>
    </row>
    <row r="36" spans="2:14" ht="15">
      <c r="B36" s="7" t="s">
        <v>23</v>
      </c>
      <c r="C36" s="7" t="s">
        <v>144</v>
      </c>
      <c r="D36" s="7" t="s">
        <v>24</v>
      </c>
      <c r="F36" s="7">
        <v>1</v>
      </c>
      <c r="H36" s="7">
        <v>1</v>
      </c>
      <c r="M36" s="7">
        <v>5</v>
      </c>
      <c r="N36" s="7">
        <v>7</v>
      </c>
    </row>
    <row r="37" spans="2:14" ht="15">
      <c r="B37" s="7" t="s">
        <v>87</v>
      </c>
      <c r="C37" s="7" t="s">
        <v>148</v>
      </c>
      <c r="D37" s="7" t="s">
        <v>88</v>
      </c>
      <c r="I37" s="7">
        <v>1</v>
      </c>
      <c r="M37" s="7">
        <v>38</v>
      </c>
      <c r="N37" s="7">
        <v>39</v>
      </c>
    </row>
    <row r="38" spans="2:14" ht="15">
      <c r="B38" s="7" t="s">
        <v>67</v>
      </c>
      <c r="C38" s="7" t="s">
        <v>148</v>
      </c>
      <c r="D38" s="7" t="s">
        <v>68</v>
      </c>
      <c r="M38" s="7">
        <v>2</v>
      </c>
      <c r="N38" s="7">
        <v>2</v>
      </c>
    </row>
    <row r="39" spans="1:14" s="9" customFormat="1" ht="15">
      <c r="A39" s="9" t="s">
        <v>168</v>
      </c>
      <c r="E39" s="9">
        <f aca="true" t="shared" si="4" ref="E39:M39">SUM(E33:E38)</f>
        <v>2</v>
      </c>
      <c r="F39" s="9">
        <f t="shared" si="4"/>
        <v>11</v>
      </c>
      <c r="G39" s="9">
        <f t="shared" si="4"/>
        <v>0</v>
      </c>
      <c r="H39" s="9">
        <f t="shared" si="4"/>
        <v>6</v>
      </c>
      <c r="I39" s="9">
        <f t="shared" si="4"/>
        <v>1</v>
      </c>
      <c r="J39" s="9">
        <f t="shared" si="4"/>
        <v>0</v>
      </c>
      <c r="K39" s="9">
        <f t="shared" si="4"/>
        <v>1</v>
      </c>
      <c r="L39" s="9">
        <f t="shared" si="4"/>
        <v>0</v>
      </c>
      <c r="M39" s="9">
        <f t="shared" si="4"/>
        <v>134</v>
      </c>
      <c r="N39" s="9">
        <f>SUM(N33:N38)</f>
        <v>155</v>
      </c>
    </row>
    <row r="41" spans="1:14" ht="15">
      <c r="A41" s="7" t="s">
        <v>57</v>
      </c>
      <c r="B41" s="7" t="s">
        <v>81</v>
      </c>
      <c r="C41" s="7" t="s">
        <v>148</v>
      </c>
      <c r="D41" s="7" t="s">
        <v>82</v>
      </c>
      <c r="M41" s="7">
        <v>11</v>
      </c>
      <c r="N41" s="7">
        <v>11</v>
      </c>
    </row>
    <row r="42" spans="2:14" ht="15">
      <c r="B42" s="7" t="s">
        <v>63</v>
      </c>
      <c r="C42" s="7" t="s">
        <v>148</v>
      </c>
      <c r="D42" s="7" t="s">
        <v>64</v>
      </c>
      <c r="F42" s="7">
        <v>1</v>
      </c>
      <c r="M42" s="7">
        <v>26</v>
      </c>
      <c r="N42" s="7">
        <v>27</v>
      </c>
    </row>
    <row r="43" spans="2:14" ht="15">
      <c r="B43" s="7" t="s">
        <v>61</v>
      </c>
      <c r="C43" s="7" t="s">
        <v>148</v>
      </c>
      <c r="D43" s="7" t="s">
        <v>62</v>
      </c>
      <c r="F43" s="7">
        <v>2</v>
      </c>
      <c r="M43" s="7">
        <v>33</v>
      </c>
      <c r="N43" s="7">
        <v>35</v>
      </c>
    </row>
    <row r="44" spans="2:14" ht="15">
      <c r="B44" s="7" t="s">
        <v>142</v>
      </c>
      <c r="C44" s="7" t="s">
        <v>148</v>
      </c>
      <c r="D44" s="7" t="s">
        <v>143</v>
      </c>
      <c r="M44" s="7">
        <v>1</v>
      </c>
      <c r="N44" s="7">
        <v>1</v>
      </c>
    </row>
    <row r="45" spans="2:14" ht="15">
      <c r="B45" s="7" t="s">
        <v>55</v>
      </c>
      <c r="C45" s="7" t="s">
        <v>148</v>
      </c>
      <c r="D45" s="7" t="s">
        <v>56</v>
      </c>
      <c r="E45" s="7">
        <v>1</v>
      </c>
      <c r="F45" s="7">
        <v>3</v>
      </c>
      <c r="K45" s="7">
        <v>1</v>
      </c>
      <c r="M45" s="7">
        <v>123</v>
      </c>
      <c r="N45" s="7">
        <v>128</v>
      </c>
    </row>
    <row r="46" spans="2:14" ht="15">
      <c r="B46" s="7" t="s">
        <v>130</v>
      </c>
      <c r="C46" s="7" t="s">
        <v>160</v>
      </c>
      <c r="D46" s="7" t="s">
        <v>131</v>
      </c>
      <c r="F46" s="7">
        <v>1</v>
      </c>
      <c r="N46" s="7">
        <v>1</v>
      </c>
    </row>
    <row r="47" spans="2:14" ht="15">
      <c r="B47" s="7" t="s">
        <v>126</v>
      </c>
      <c r="C47" s="7" t="s">
        <v>148</v>
      </c>
      <c r="D47" s="7" t="s">
        <v>127</v>
      </c>
      <c r="M47" s="7">
        <v>1</v>
      </c>
      <c r="N47" s="7">
        <v>1</v>
      </c>
    </row>
    <row r="48" spans="2:14" ht="15">
      <c r="B48" s="7" t="s">
        <v>112</v>
      </c>
      <c r="C48" s="7" t="s">
        <v>148</v>
      </c>
      <c r="D48" s="7" t="s">
        <v>113</v>
      </c>
      <c r="I48" s="7">
        <v>1</v>
      </c>
      <c r="K48" s="7">
        <v>1</v>
      </c>
      <c r="M48" s="7">
        <v>6</v>
      </c>
      <c r="N48" s="7">
        <v>8</v>
      </c>
    </row>
    <row r="49" spans="2:14" ht="15">
      <c r="B49" s="7" t="s">
        <v>85</v>
      </c>
      <c r="C49" s="7" t="s">
        <v>148</v>
      </c>
      <c r="D49" s="7" t="s">
        <v>86</v>
      </c>
      <c r="E49" s="7">
        <v>1</v>
      </c>
      <c r="F49" s="7">
        <v>1</v>
      </c>
      <c r="H49" s="7">
        <v>1</v>
      </c>
      <c r="M49" s="7">
        <v>7</v>
      </c>
      <c r="N49" s="7">
        <v>10</v>
      </c>
    </row>
    <row r="50" spans="2:14" ht="15">
      <c r="B50" s="7" t="s">
        <v>119</v>
      </c>
      <c r="C50" s="7" t="s">
        <v>148</v>
      </c>
      <c r="D50" s="7" t="s">
        <v>120</v>
      </c>
      <c r="M50" s="7">
        <v>12</v>
      </c>
      <c r="N50" s="7">
        <v>12</v>
      </c>
    </row>
    <row r="51" spans="1:14" s="9" customFormat="1" ht="15">
      <c r="A51" s="9" t="s">
        <v>169</v>
      </c>
      <c r="E51" s="9">
        <f aca="true" t="shared" si="5" ref="E51:M51">SUM(E41:E50)</f>
        <v>2</v>
      </c>
      <c r="F51" s="9">
        <f t="shared" si="5"/>
        <v>8</v>
      </c>
      <c r="G51" s="9">
        <f t="shared" si="5"/>
        <v>0</v>
      </c>
      <c r="H51" s="9">
        <f t="shared" si="5"/>
        <v>1</v>
      </c>
      <c r="I51" s="9">
        <f t="shared" si="5"/>
        <v>1</v>
      </c>
      <c r="J51" s="9">
        <f t="shared" si="5"/>
        <v>0</v>
      </c>
      <c r="K51" s="9">
        <f t="shared" si="5"/>
        <v>2</v>
      </c>
      <c r="L51" s="9">
        <f t="shared" si="5"/>
        <v>0</v>
      </c>
      <c r="M51" s="9">
        <f t="shared" si="5"/>
        <v>220</v>
      </c>
      <c r="N51" s="9">
        <f>SUM(N41:N50)</f>
        <v>234</v>
      </c>
    </row>
    <row r="53" spans="1:14" s="9" customFormat="1" ht="15">
      <c r="A53" s="9" t="s">
        <v>183</v>
      </c>
      <c r="E53" s="9">
        <f aca="true" t="shared" si="6" ref="E53:M53">SUM(E51,E39,E31,E27)</f>
        <v>8</v>
      </c>
      <c r="F53" s="9">
        <f t="shared" si="6"/>
        <v>36</v>
      </c>
      <c r="G53" s="9">
        <f t="shared" si="6"/>
        <v>1</v>
      </c>
      <c r="H53" s="9">
        <f t="shared" si="6"/>
        <v>12</v>
      </c>
      <c r="I53" s="9">
        <f t="shared" si="6"/>
        <v>3</v>
      </c>
      <c r="J53" s="9">
        <f t="shared" si="6"/>
        <v>0</v>
      </c>
      <c r="K53" s="9">
        <f t="shared" si="6"/>
        <v>5</v>
      </c>
      <c r="L53" s="9">
        <f t="shared" si="6"/>
        <v>1</v>
      </c>
      <c r="M53" s="9">
        <f t="shared" si="6"/>
        <v>434</v>
      </c>
      <c r="N53" s="9">
        <f>SUM(N51,N39,N31,N27)</f>
        <v>500</v>
      </c>
    </row>
    <row r="56" ht="15">
      <c r="A56" s="8" t="s">
        <v>186</v>
      </c>
    </row>
    <row r="57" spans="1:14" ht="15">
      <c r="A57" s="7" t="s">
        <v>70</v>
      </c>
      <c r="B57" s="7" t="s">
        <v>69</v>
      </c>
      <c r="C57" s="7" t="s">
        <v>157</v>
      </c>
      <c r="D57" s="7" t="s">
        <v>70</v>
      </c>
      <c r="M57" s="7">
        <v>11</v>
      </c>
      <c r="N57" s="7">
        <v>11</v>
      </c>
    </row>
    <row r="58" spans="2:14" ht="15">
      <c r="B58" s="7" t="s">
        <v>124</v>
      </c>
      <c r="C58" s="7" t="s">
        <v>154</v>
      </c>
      <c r="D58" s="7" t="s">
        <v>125</v>
      </c>
      <c r="M58" s="7">
        <v>1</v>
      </c>
      <c r="N58" s="7">
        <v>1</v>
      </c>
    </row>
    <row r="59" spans="1:14" s="9" customFormat="1" ht="15">
      <c r="A59" s="9" t="s">
        <v>170</v>
      </c>
      <c r="E59" s="9">
        <f aca="true" t="shared" si="7" ref="E59:M59">SUM(E57:E58)</f>
        <v>0</v>
      </c>
      <c r="F59" s="9">
        <f t="shared" si="7"/>
        <v>0</v>
      </c>
      <c r="G59" s="9">
        <f t="shared" si="7"/>
        <v>0</v>
      </c>
      <c r="H59" s="9">
        <f t="shared" si="7"/>
        <v>0</v>
      </c>
      <c r="I59" s="9">
        <f t="shared" si="7"/>
        <v>0</v>
      </c>
      <c r="J59" s="9">
        <f t="shared" si="7"/>
        <v>0</v>
      </c>
      <c r="K59" s="9">
        <f t="shared" si="7"/>
        <v>0</v>
      </c>
      <c r="L59" s="9">
        <f t="shared" si="7"/>
        <v>0</v>
      </c>
      <c r="M59" s="9">
        <f t="shared" si="7"/>
        <v>12</v>
      </c>
      <c r="N59" s="9">
        <f>SUM(N57:N58)</f>
        <v>12</v>
      </c>
    </row>
    <row r="61" spans="1:14" ht="15">
      <c r="A61" s="7" t="s">
        <v>49</v>
      </c>
      <c r="B61" s="7" t="s">
        <v>116</v>
      </c>
      <c r="C61" s="7" t="s">
        <v>164</v>
      </c>
      <c r="D61" s="7" t="s">
        <v>117</v>
      </c>
      <c r="F61" s="7">
        <v>2</v>
      </c>
      <c r="K61" s="7">
        <v>1</v>
      </c>
      <c r="M61" s="7">
        <v>3</v>
      </c>
      <c r="N61" s="7">
        <v>6</v>
      </c>
    </row>
    <row r="63" spans="1:14" ht="15">
      <c r="A63" s="7" t="s">
        <v>27</v>
      </c>
      <c r="B63" s="7" t="s">
        <v>104</v>
      </c>
      <c r="C63" s="7" t="s">
        <v>154</v>
      </c>
      <c r="D63" s="7" t="s">
        <v>105</v>
      </c>
      <c r="M63" s="7">
        <v>4</v>
      </c>
      <c r="N63" s="7">
        <v>4</v>
      </c>
    </row>
    <row r="64" spans="2:14" ht="15">
      <c r="B64" s="7" t="s">
        <v>25</v>
      </c>
      <c r="C64" s="7" t="s">
        <v>154</v>
      </c>
      <c r="D64" s="7" t="s">
        <v>26</v>
      </c>
      <c r="F64" s="7">
        <v>1</v>
      </c>
      <c r="M64" s="7">
        <v>5</v>
      </c>
      <c r="N64" s="7">
        <v>6</v>
      </c>
    </row>
    <row r="65" spans="2:14" ht="15">
      <c r="B65" s="7" t="s">
        <v>121</v>
      </c>
      <c r="C65" s="7" t="s">
        <v>154</v>
      </c>
      <c r="D65" s="7" t="s">
        <v>122</v>
      </c>
      <c r="M65" s="7">
        <v>9</v>
      </c>
      <c r="N65" s="7">
        <v>9</v>
      </c>
    </row>
    <row r="66" spans="2:14" ht="15">
      <c r="B66" s="7" t="s">
        <v>134</v>
      </c>
      <c r="C66" s="7" t="s">
        <v>154</v>
      </c>
      <c r="D66" s="7" t="s">
        <v>135</v>
      </c>
      <c r="M66" s="7">
        <v>2</v>
      </c>
      <c r="N66" s="7">
        <v>2</v>
      </c>
    </row>
    <row r="67" spans="1:14" s="9" customFormat="1" ht="15">
      <c r="A67" s="9" t="s">
        <v>171</v>
      </c>
      <c r="E67" s="9">
        <f aca="true" t="shared" si="8" ref="E67:M67">SUM(E63:E66)</f>
        <v>0</v>
      </c>
      <c r="F67" s="9">
        <f t="shared" si="8"/>
        <v>1</v>
      </c>
      <c r="G67" s="9">
        <f t="shared" si="8"/>
        <v>0</v>
      </c>
      <c r="H67" s="9">
        <f t="shared" si="8"/>
        <v>0</v>
      </c>
      <c r="I67" s="9">
        <f t="shared" si="8"/>
        <v>0</v>
      </c>
      <c r="J67" s="9">
        <f t="shared" si="8"/>
        <v>0</v>
      </c>
      <c r="K67" s="9">
        <f t="shared" si="8"/>
        <v>0</v>
      </c>
      <c r="L67" s="9">
        <f t="shared" si="8"/>
        <v>0</v>
      </c>
      <c r="M67" s="9">
        <f t="shared" si="8"/>
        <v>20</v>
      </c>
      <c r="N67" s="9">
        <f>SUM(N63:N66)</f>
        <v>21</v>
      </c>
    </row>
    <row r="69" spans="1:14" ht="15">
      <c r="A69" s="7" t="s">
        <v>71</v>
      </c>
      <c r="B69" s="7" t="s">
        <v>93</v>
      </c>
      <c r="C69" s="7" t="s">
        <v>157</v>
      </c>
      <c r="D69" s="7" t="s">
        <v>94</v>
      </c>
      <c r="E69" s="7">
        <v>1</v>
      </c>
      <c r="F69" s="7">
        <v>1</v>
      </c>
      <c r="J69" s="7">
        <v>2</v>
      </c>
      <c r="K69" s="7">
        <v>1</v>
      </c>
      <c r="L69" s="7">
        <v>1</v>
      </c>
      <c r="M69" s="7">
        <v>18</v>
      </c>
      <c r="N69" s="7">
        <v>24</v>
      </c>
    </row>
    <row r="71" spans="1:14" ht="15">
      <c r="A71" s="7" t="s">
        <v>19</v>
      </c>
      <c r="B71" s="7" t="s">
        <v>17</v>
      </c>
      <c r="C71" s="7" t="s">
        <v>157</v>
      </c>
      <c r="D71" s="7" t="s">
        <v>18</v>
      </c>
      <c r="F71" s="7">
        <v>1</v>
      </c>
      <c r="H71" s="7">
        <v>2</v>
      </c>
      <c r="I71" s="7">
        <v>1</v>
      </c>
      <c r="K71" s="7">
        <v>1</v>
      </c>
      <c r="M71" s="7">
        <v>18</v>
      </c>
      <c r="N71" s="7">
        <v>23</v>
      </c>
    </row>
    <row r="72" spans="2:14" ht="15">
      <c r="B72" s="7" t="s">
        <v>95</v>
      </c>
      <c r="C72" s="7" t="s">
        <v>159</v>
      </c>
      <c r="D72" s="7" t="s">
        <v>96</v>
      </c>
      <c r="I72" s="7">
        <v>1</v>
      </c>
      <c r="M72" s="7">
        <v>5</v>
      </c>
      <c r="N72" s="7">
        <v>6</v>
      </c>
    </row>
    <row r="73" spans="3:14" ht="15">
      <c r="C73" s="7" t="s">
        <v>157</v>
      </c>
      <c r="D73" s="7" t="s">
        <v>96</v>
      </c>
      <c r="M73" s="7">
        <v>9</v>
      </c>
      <c r="N73" s="7">
        <v>9</v>
      </c>
    </row>
    <row r="74" spans="2:14" ht="15">
      <c r="B74" s="7" t="s">
        <v>41</v>
      </c>
      <c r="C74" s="7" t="s">
        <v>154</v>
      </c>
      <c r="D74" s="7" t="s">
        <v>42</v>
      </c>
      <c r="K74" s="7">
        <v>1</v>
      </c>
      <c r="M74" s="7">
        <v>3</v>
      </c>
      <c r="N74" s="7">
        <v>4</v>
      </c>
    </row>
    <row r="75" spans="1:14" s="9" customFormat="1" ht="15">
      <c r="A75" s="9" t="s">
        <v>172</v>
      </c>
      <c r="E75" s="9">
        <f aca="true" t="shared" si="9" ref="E75:M75">SUM(E71:E74)</f>
        <v>0</v>
      </c>
      <c r="F75" s="9">
        <f t="shared" si="9"/>
        <v>1</v>
      </c>
      <c r="G75" s="9">
        <f t="shared" si="9"/>
        <v>0</v>
      </c>
      <c r="H75" s="9">
        <f t="shared" si="9"/>
        <v>2</v>
      </c>
      <c r="I75" s="9">
        <f t="shared" si="9"/>
        <v>2</v>
      </c>
      <c r="J75" s="9">
        <f t="shared" si="9"/>
        <v>0</v>
      </c>
      <c r="K75" s="9">
        <f t="shared" si="9"/>
        <v>2</v>
      </c>
      <c r="L75" s="9">
        <f t="shared" si="9"/>
        <v>0</v>
      </c>
      <c r="M75" s="9">
        <f t="shared" si="9"/>
        <v>35</v>
      </c>
      <c r="N75" s="9">
        <f>SUM(N71:N74)</f>
        <v>42</v>
      </c>
    </row>
    <row r="77" spans="1:14" ht="15">
      <c r="A77" s="7" t="s">
        <v>40</v>
      </c>
      <c r="B77" s="7" t="s">
        <v>98</v>
      </c>
      <c r="C77" s="7" t="s">
        <v>164</v>
      </c>
      <c r="D77" s="7" t="s">
        <v>99</v>
      </c>
      <c r="H77" s="7">
        <v>3</v>
      </c>
      <c r="M77" s="7">
        <v>11</v>
      </c>
      <c r="N77" s="7">
        <v>14</v>
      </c>
    </row>
    <row r="78" spans="2:14" ht="15">
      <c r="B78" s="7" t="s">
        <v>136</v>
      </c>
      <c r="C78" s="7" t="s">
        <v>163</v>
      </c>
      <c r="D78" s="7" t="s">
        <v>137</v>
      </c>
      <c r="M78" s="7">
        <v>1</v>
      </c>
      <c r="N78" s="7">
        <v>1</v>
      </c>
    </row>
    <row r="79" spans="2:14" ht="15">
      <c r="B79" s="7" t="s">
        <v>38</v>
      </c>
      <c r="C79" s="7" t="s">
        <v>154</v>
      </c>
      <c r="D79" s="7" t="s">
        <v>39</v>
      </c>
      <c r="F79" s="7">
        <v>1</v>
      </c>
      <c r="M79" s="7">
        <v>17</v>
      </c>
      <c r="N79" s="7">
        <v>18</v>
      </c>
    </row>
    <row r="80" spans="1:14" s="9" customFormat="1" ht="15">
      <c r="A80" s="9" t="s">
        <v>173</v>
      </c>
      <c r="E80" s="9">
        <f aca="true" t="shared" si="10" ref="E80:M80">SUM(E77:E79)</f>
        <v>0</v>
      </c>
      <c r="F80" s="9">
        <f t="shared" si="10"/>
        <v>1</v>
      </c>
      <c r="G80" s="9">
        <f t="shared" si="10"/>
        <v>0</v>
      </c>
      <c r="H80" s="9">
        <f t="shared" si="10"/>
        <v>3</v>
      </c>
      <c r="I80" s="9">
        <f t="shared" si="10"/>
        <v>0</v>
      </c>
      <c r="J80" s="9">
        <f t="shared" si="10"/>
        <v>0</v>
      </c>
      <c r="K80" s="9">
        <f t="shared" si="10"/>
        <v>0</v>
      </c>
      <c r="L80" s="9">
        <f t="shared" si="10"/>
        <v>0</v>
      </c>
      <c r="M80" s="9">
        <f t="shared" si="10"/>
        <v>29</v>
      </c>
      <c r="N80" s="9">
        <f>SUM(N77:N79)</f>
        <v>33</v>
      </c>
    </row>
    <row r="82" spans="1:14" ht="15">
      <c r="A82" s="7" t="s">
        <v>118</v>
      </c>
      <c r="B82" s="7" t="s">
        <v>140</v>
      </c>
      <c r="C82" s="7" t="s">
        <v>154</v>
      </c>
      <c r="D82" s="7" t="s">
        <v>141</v>
      </c>
      <c r="M82" s="7">
        <v>2</v>
      </c>
      <c r="N82" s="7">
        <v>2</v>
      </c>
    </row>
    <row r="83" spans="2:14" ht="15">
      <c r="B83" s="7" t="s">
        <v>128</v>
      </c>
      <c r="C83" s="7" t="s">
        <v>154</v>
      </c>
      <c r="D83" s="7" t="s">
        <v>129</v>
      </c>
      <c r="M83" s="7">
        <v>7</v>
      </c>
      <c r="N83" s="7">
        <v>7</v>
      </c>
    </row>
    <row r="84" spans="1:14" s="9" customFormat="1" ht="15">
      <c r="A84" s="9" t="s">
        <v>174</v>
      </c>
      <c r="E84" s="9">
        <f aca="true" t="shared" si="11" ref="E84:M84">SUM(E82:E83)</f>
        <v>0</v>
      </c>
      <c r="F84" s="9">
        <f t="shared" si="11"/>
        <v>0</v>
      </c>
      <c r="G84" s="9">
        <f t="shared" si="11"/>
        <v>0</v>
      </c>
      <c r="H84" s="9">
        <f t="shared" si="11"/>
        <v>0</v>
      </c>
      <c r="I84" s="9">
        <f t="shared" si="11"/>
        <v>0</v>
      </c>
      <c r="J84" s="9">
        <f t="shared" si="11"/>
        <v>0</v>
      </c>
      <c r="K84" s="9">
        <f t="shared" si="11"/>
        <v>0</v>
      </c>
      <c r="L84" s="9">
        <f t="shared" si="11"/>
        <v>0</v>
      </c>
      <c r="M84" s="9">
        <f t="shared" si="11"/>
        <v>9</v>
      </c>
      <c r="N84" s="9">
        <f>SUM(N82:N83)</f>
        <v>9</v>
      </c>
    </row>
    <row r="86" spans="1:14" ht="15">
      <c r="A86" s="7" t="s">
        <v>13</v>
      </c>
      <c r="B86" s="7" t="s">
        <v>65</v>
      </c>
      <c r="C86" s="7" t="s">
        <v>159</v>
      </c>
      <c r="D86" s="7" t="s">
        <v>66</v>
      </c>
      <c r="F86" s="7">
        <v>2</v>
      </c>
      <c r="H86" s="7">
        <v>1</v>
      </c>
      <c r="M86" s="7">
        <v>8</v>
      </c>
      <c r="N86" s="7">
        <v>11</v>
      </c>
    </row>
    <row r="87" spans="2:14" ht="15">
      <c r="B87" s="7" t="s">
        <v>11</v>
      </c>
      <c r="C87" s="7" t="s">
        <v>156</v>
      </c>
      <c r="D87" s="7" t="s">
        <v>12</v>
      </c>
      <c r="E87" s="7">
        <v>2</v>
      </c>
      <c r="F87" s="7">
        <v>27</v>
      </c>
      <c r="H87" s="7">
        <v>11</v>
      </c>
      <c r="I87" s="7">
        <v>1</v>
      </c>
      <c r="J87" s="7">
        <v>1</v>
      </c>
      <c r="K87" s="7">
        <v>3</v>
      </c>
      <c r="M87" s="7">
        <v>32</v>
      </c>
      <c r="N87" s="7">
        <v>77</v>
      </c>
    </row>
    <row r="88" spans="2:14" ht="15">
      <c r="B88" s="7" t="s">
        <v>132</v>
      </c>
      <c r="C88" s="7" t="s">
        <v>163</v>
      </c>
      <c r="D88" s="7" t="s">
        <v>133</v>
      </c>
      <c r="M88" s="7">
        <v>3</v>
      </c>
      <c r="N88" s="7">
        <v>3</v>
      </c>
    </row>
    <row r="89" spans="1:14" s="9" customFormat="1" ht="15">
      <c r="A89" s="9" t="s">
        <v>175</v>
      </c>
      <c r="E89" s="9">
        <f aca="true" t="shared" si="12" ref="E89:M89">SUM(E86:E88)</f>
        <v>2</v>
      </c>
      <c r="F89" s="9">
        <f t="shared" si="12"/>
        <v>29</v>
      </c>
      <c r="G89" s="9">
        <f t="shared" si="12"/>
        <v>0</v>
      </c>
      <c r="H89" s="9">
        <f t="shared" si="12"/>
        <v>12</v>
      </c>
      <c r="I89" s="9">
        <f t="shared" si="12"/>
        <v>1</v>
      </c>
      <c r="J89" s="9">
        <f t="shared" si="12"/>
        <v>1</v>
      </c>
      <c r="K89" s="9">
        <f t="shared" si="12"/>
        <v>3</v>
      </c>
      <c r="L89" s="9">
        <f t="shared" si="12"/>
        <v>0</v>
      </c>
      <c r="M89" s="9">
        <f t="shared" si="12"/>
        <v>43</v>
      </c>
      <c r="N89" s="9">
        <f>SUM(N86:N88)</f>
        <v>91</v>
      </c>
    </row>
    <row r="91" spans="1:14" s="9" customFormat="1" ht="15">
      <c r="A91" s="9" t="s">
        <v>184</v>
      </c>
      <c r="E91" s="9">
        <f aca="true" t="shared" si="13" ref="E91:M91">SUM(E89,E84,E80,E75,E69,E67,E61,E59)</f>
        <v>3</v>
      </c>
      <c r="F91" s="9">
        <f t="shared" si="13"/>
        <v>35</v>
      </c>
      <c r="G91" s="9">
        <f t="shared" si="13"/>
        <v>0</v>
      </c>
      <c r="H91" s="9">
        <f t="shared" si="13"/>
        <v>17</v>
      </c>
      <c r="I91" s="9">
        <f t="shared" si="13"/>
        <v>3</v>
      </c>
      <c r="J91" s="9">
        <f t="shared" si="13"/>
        <v>3</v>
      </c>
      <c r="K91" s="9">
        <f t="shared" si="13"/>
        <v>7</v>
      </c>
      <c r="L91" s="9">
        <f t="shared" si="13"/>
        <v>1</v>
      </c>
      <c r="M91" s="9">
        <f t="shared" si="13"/>
        <v>169</v>
      </c>
      <c r="N91" s="9">
        <f>SUM(N89,N84,N80,N75,N69,N67,N61,N59)</f>
        <v>238</v>
      </c>
    </row>
    <row r="92" s="9" customFormat="1" ht="15"/>
    <row r="93" ht="15">
      <c r="A93" s="8" t="s">
        <v>7</v>
      </c>
    </row>
    <row r="94" ht="15">
      <c r="A94" s="8"/>
    </row>
    <row r="95" spans="1:14" ht="15">
      <c r="A95" s="7" t="s">
        <v>20</v>
      </c>
      <c r="B95" s="7" t="s">
        <v>74</v>
      </c>
      <c r="C95" s="7" t="s">
        <v>150</v>
      </c>
      <c r="D95" s="7" t="s">
        <v>75</v>
      </c>
      <c r="M95" s="7">
        <v>2</v>
      </c>
      <c r="N95" s="7">
        <v>2</v>
      </c>
    </row>
    <row r="96" spans="2:14" ht="15">
      <c r="B96" s="7" t="s">
        <v>52</v>
      </c>
      <c r="C96" s="7" t="s">
        <v>150</v>
      </c>
      <c r="D96" s="7" t="s">
        <v>53</v>
      </c>
      <c r="E96" s="7">
        <v>1</v>
      </c>
      <c r="F96" s="7">
        <v>2</v>
      </c>
      <c r="H96" s="7">
        <v>1</v>
      </c>
      <c r="M96" s="7">
        <v>34</v>
      </c>
      <c r="N96" s="7">
        <v>38</v>
      </c>
    </row>
    <row r="97" spans="2:14" ht="15">
      <c r="B97" s="7" t="s">
        <v>83</v>
      </c>
      <c r="C97" s="7" t="s">
        <v>155</v>
      </c>
      <c r="D97" s="7" t="s">
        <v>84</v>
      </c>
      <c r="F97" s="7">
        <v>1</v>
      </c>
      <c r="M97" s="7">
        <v>2</v>
      </c>
      <c r="N97" s="7">
        <v>3</v>
      </c>
    </row>
    <row r="98" spans="1:14" s="9" customFormat="1" ht="15">
      <c r="A98" s="9" t="s">
        <v>176</v>
      </c>
      <c r="E98" s="9">
        <f aca="true" t="shared" si="14" ref="E98:M98">SUM(E95:E97)</f>
        <v>1</v>
      </c>
      <c r="F98" s="9">
        <f t="shared" si="14"/>
        <v>3</v>
      </c>
      <c r="G98" s="9">
        <f t="shared" si="14"/>
        <v>0</v>
      </c>
      <c r="H98" s="9">
        <f t="shared" si="14"/>
        <v>1</v>
      </c>
      <c r="I98" s="9">
        <f t="shared" si="14"/>
        <v>0</v>
      </c>
      <c r="J98" s="9">
        <f t="shared" si="14"/>
        <v>0</v>
      </c>
      <c r="K98" s="9">
        <f t="shared" si="14"/>
        <v>0</v>
      </c>
      <c r="L98" s="9">
        <f t="shared" si="14"/>
        <v>0</v>
      </c>
      <c r="M98" s="9">
        <f t="shared" si="14"/>
        <v>38</v>
      </c>
      <c r="N98" s="9">
        <f>SUM(N95:N97)</f>
        <v>43</v>
      </c>
    </row>
    <row r="100" spans="1:14" ht="15">
      <c r="A100" s="7" t="s">
        <v>9</v>
      </c>
      <c r="B100" s="7" t="s">
        <v>8</v>
      </c>
      <c r="C100" s="7" t="s">
        <v>146</v>
      </c>
      <c r="D100" s="7" t="s">
        <v>9</v>
      </c>
      <c r="F100" s="7">
        <v>6</v>
      </c>
      <c r="H100" s="7">
        <v>2</v>
      </c>
      <c r="I100" s="7">
        <v>1</v>
      </c>
      <c r="K100" s="7">
        <v>1</v>
      </c>
      <c r="M100" s="7">
        <v>13</v>
      </c>
      <c r="N100" s="7">
        <v>23</v>
      </c>
    </row>
    <row r="101" spans="2:14" ht="15">
      <c r="B101" s="7" t="s">
        <v>110</v>
      </c>
      <c r="C101" s="7" t="s">
        <v>155</v>
      </c>
      <c r="D101" s="7" t="s">
        <v>111</v>
      </c>
      <c r="M101" s="7">
        <v>1</v>
      </c>
      <c r="N101" s="7">
        <v>1</v>
      </c>
    </row>
    <row r="102" spans="1:14" s="9" customFormat="1" ht="15">
      <c r="A102" s="9" t="s">
        <v>177</v>
      </c>
      <c r="E102" s="9">
        <f aca="true" t="shared" si="15" ref="E102:M102">SUM(E100:E101)</f>
        <v>0</v>
      </c>
      <c r="F102" s="9">
        <f t="shared" si="15"/>
        <v>6</v>
      </c>
      <c r="G102" s="9">
        <f t="shared" si="15"/>
        <v>0</v>
      </c>
      <c r="H102" s="9">
        <f t="shared" si="15"/>
        <v>2</v>
      </c>
      <c r="I102" s="9">
        <f t="shared" si="15"/>
        <v>1</v>
      </c>
      <c r="J102" s="9">
        <f t="shared" si="15"/>
        <v>0</v>
      </c>
      <c r="K102" s="9">
        <f t="shared" si="15"/>
        <v>1</v>
      </c>
      <c r="L102" s="9">
        <f t="shared" si="15"/>
        <v>0</v>
      </c>
      <c r="M102" s="9">
        <f t="shared" si="15"/>
        <v>14</v>
      </c>
      <c r="N102" s="9">
        <f>SUM(N100:N101)</f>
        <v>24</v>
      </c>
    </row>
    <row r="104" spans="1:14" ht="15">
      <c r="A104" s="7" t="s">
        <v>47</v>
      </c>
      <c r="B104" s="7" t="s">
        <v>45</v>
      </c>
      <c r="C104" s="7" t="s">
        <v>146</v>
      </c>
      <c r="D104" s="7" t="s">
        <v>46</v>
      </c>
      <c r="F104" s="7">
        <v>21</v>
      </c>
      <c r="H104" s="7">
        <v>8</v>
      </c>
      <c r="I104" s="7">
        <v>2</v>
      </c>
      <c r="K104" s="7">
        <v>5</v>
      </c>
      <c r="L104" s="7">
        <v>1</v>
      </c>
      <c r="M104" s="7">
        <v>54</v>
      </c>
      <c r="N104" s="7">
        <v>91</v>
      </c>
    </row>
    <row r="106" spans="1:14" ht="15">
      <c r="A106" s="7" t="s">
        <v>35</v>
      </c>
      <c r="B106" s="7" t="s">
        <v>33</v>
      </c>
      <c r="C106" s="7" t="s">
        <v>146</v>
      </c>
      <c r="D106" s="7" t="s">
        <v>34</v>
      </c>
      <c r="E106" s="7">
        <v>2</v>
      </c>
      <c r="F106" s="7">
        <v>9</v>
      </c>
      <c r="H106" s="7">
        <v>2</v>
      </c>
      <c r="I106" s="7">
        <v>1</v>
      </c>
      <c r="J106" s="7">
        <v>1</v>
      </c>
      <c r="K106" s="7">
        <v>1</v>
      </c>
      <c r="L106" s="7">
        <v>1</v>
      </c>
      <c r="M106" s="7">
        <v>38</v>
      </c>
      <c r="N106" s="7">
        <v>55</v>
      </c>
    </row>
    <row r="107" spans="2:14" ht="15">
      <c r="B107" s="7" t="s">
        <v>106</v>
      </c>
      <c r="C107" s="7" t="s">
        <v>155</v>
      </c>
      <c r="D107" s="7" t="s">
        <v>107</v>
      </c>
      <c r="F107" s="7">
        <v>1</v>
      </c>
      <c r="N107" s="7">
        <v>1</v>
      </c>
    </row>
    <row r="108" spans="2:14" ht="15">
      <c r="B108" s="7" t="s">
        <v>58</v>
      </c>
      <c r="C108" s="7" t="s">
        <v>149</v>
      </c>
      <c r="D108" s="7" t="s">
        <v>59</v>
      </c>
      <c r="F108" s="7">
        <v>2</v>
      </c>
      <c r="H108" s="7">
        <v>4</v>
      </c>
      <c r="J108" s="7">
        <v>2</v>
      </c>
      <c r="L108" s="7">
        <v>1</v>
      </c>
      <c r="M108" s="7">
        <v>15</v>
      </c>
      <c r="N108" s="7">
        <v>24</v>
      </c>
    </row>
    <row r="109" spans="1:14" s="9" customFormat="1" ht="15">
      <c r="A109" s="9" t="s">
        <v>178</v>
      </c>
      <c r="E109" s="9">
        <f aca="true" t="shared" si="16" ref="E109:M109">SUM(E106:E108)</f>
        <v>2</v>
      </c>
      <c r="F109" s="9">
        <f t="shared" si="16"/>
        <v>12</v>
      </c>
      <c r="G109" s="9">
        <f t="shared" si="16"/>
        <v>0</v>
      </c>
      <c r="H109" s="9">
        <f t="shared" si="16"/>
        <v>6</v>
      </c>
      <c r="I109" s="9">
        <f t="shared" si="16"/>
        <v>1</v>
      </c>
      <c r="J109" s="9">
        <f t="shared" si="16"/>
        <v>3</v>
      </c>
      <c r="K109" s="9">
        <f t="shared" si="16"/>
        <v>1</v>
      </c>
      <c r="L109" s="9">
        <f t="shared" si="16"/>
        <v>2</v>
      </c>
      <c r="M109" s="9">
        <f t="shared" si="16"/>
        <v>53</v>
      </c>
      <c r="N109" s="9">
        <f>SUM(N106:N108)</f>
        <v>80</v>
      </c>
    </row>
    <row r="111" spans="1:14" ht="15">
      <c r="A111" s="7" t="s">
        <v>80</v>
      </c>
      <c r="B111" s="7" t="s">
        <v>78</v>
      </c>
      <c r="C111" s="7" t="s">
        <v>150</v>
      </c>
      <c r="D111" s="7" t="s">
        <v>79</v>
      </c>
      <c r="E111" s="7">
        <v>3</v>
      </c>
      <c r="F111" s="7">
        <v>1</v>
      </c>
      <c r="H111" s="7">
        <v>2</v>
      </c>
      <c r="J111" s="7">
        <v>1</v>
      </c>
      <c r="K111" s="7">
        <v>1</v>
      </c>
      <c r="L111" s="7">
        <v>2</v>
      </c>
      <c r="M111" s="7">
        <v>39</v>
      </c>
      <c r="N111" s="7">
        <v>49</v>
      </c>
    </row>
    <row r="112" spans="2:14" ht="15">
      <c r="B112" s="7" t="s">
        <v>138</v>
      </c>
      <c r="C112" s="7" t="s">
        <v>155</v>
      </c>
      <c r="D112" s="7" t="s">
        <v>139</v>
      </c>
      <c r="E112" s="7">
        <v>1</v>
      </c>
      <c r="M112" s="7">
        <v>2</v>
      </c>
      <c r="N112" s="7">
        <v>3</v>
      </c>
    </row>
    <row r="113" spans="1:14" s="9" customFormat="1" ht="15">
      <c r="A113" s="9" t="s">
        <v>179</v>
      </c>
      <c r="E113" s="9">
        <f aca="true" t="shared" si="17" ref="E113:M113">SUM(E111:E112)</f>
        <v>4</v>
      </c>
      <c r="F113" s="9">
        <f t="shared" si="17"/>
        <v>1</v>
      </c>
      <c r="G113" s="9">
        <f t="shared" si="17"/>
        <v>0</v>
      </c>
      <c r="H113" s="9">
        <f t="shared" si="17"/>
        <v>2</v>
      </c>
      <c r="I113" s="9">
        <f t="shared" si="17"/>
        <v>0</v>
      </c>
      <c r="J113" s="9">
        <f t="shared" si="17"/>
        <v>1</v>
      </c>
      <c r="K113" s="9">
        <f t="shared" si="17"/>
        <v>1</v>
      </c>
      <c r="L113" s="9">
        <f t="shared" si="17"/>
        <v>2</v>
      </c>
      <c r="M113" s="9">
        <f t="shared" si="17"/>
        <v>41</v>
      </c>
      <c r="N113" s="9">
        <f>SUM(N111:N112)</f>
        <v>52</v>
      </c>
    </row>
    <row r="115" spans="1:14" ht="15">
      <c r="A115" s="7" t="s">
        <v>28</v>
      </c>
      <c r="B115" s="7" t="s">
        <v>60</v>
      </c>
      <c r="C115" s="7" t="s">
        <v>146</v>
      </c>
      <c r="D115" s="7" t="s">
        <v>54</v>
      </c>
      <c r="E115" s="7">
        <v>2</v>
      </c>
      <c r="H115" s="7">
        <v>1</v>
      </c>
      <c r="J115" s="7">
        <v>1</v>
      </c>
      <c r="M115" s="7">
        <v>19</v>
      </c>
      <c r="N115" s="7">
        <v>23</v>
      </c>
    </row>
    <row r="116" spans="2:14" ht="15">
      <c r="B116" s="7" t="s">
        <v>102</v>
      </c>
      <c r="C116" s="7" t="s">
        <v>150</v>
      </c>
      <c r="D116" s="7" t="s">
        <v>103</v>
      </c>
      <c r="H116" s="7">
        <v>1</v>
      </c>
      <c r="M116" s="7">
        <v>10</v>
      </c>
      <c r="N116" s="7">
        <v>11</v>
      </c>
    </row>
    <row r="117" spans="1:14" s="9" customFormat="1" ht="15">
      <c r="A117" s="9" t="s">
        <v>180</v>
      </c>
      <c r="E117" s="9">
        <f aca="true" t="shared" si="18" ref="E117:M117">SUM(E115:E116)</f>
        <v>2</v>
      </c>
      <c r="F117" s="9">
        <f t="shared" si="18"/>
        <v>0</v>
      </c>
      <c r="G117" s="9">
        <f t="shared" si="18"/>
        <v>0</v>
      </c>
      <c r="H117" s="9">
        <f t="shared" si="18"/>
        <v>2</v>
      </c>
      <c r="I117" s="9">
        <f t="shared" si="18"/>
        <v>0</v>
      </c>
      <c r="J117" s="9">
        <f t="shared" si="18"/>
        <v>1</v>
      </c>
      <c r="K117" s="9">
        <f t="shared" si="18"/>
        <v>0</v>
      </c>
      <c r="L117" s="9">
        <f t="shared" si="18"/>
        <v>0</v>
      </c>
      <c r="M117" s="9">
        <f t="shared" si="18"/>
        <v>29</v>
      </c>
      <c r="N117" s="9">
        <f>SUM(N115:N116)</f>
        <v>34</v>
      </c>
    </row>
    <row r="119" spans="1:14" s="9" customFormat="1" ht="15">
      <c r="A119" s="9" t="s">
        <v>185</v>
      </c>
      <c r="E119" s="9">
        <f aca="true" t="shared" si="19" ref="E119:M119">SUM(E117,E113,E109,E104,E102,E98)</f>
        <v>9</v>
      </c>
      <c r="F119" s="9">
        <f t="shared" si="19"/>
        <v>43</v>
      </c>
      <c r="G119" s="9">
        <f t="shared" si="19"/>
        <v>0</v>
      </c>
      <c r="H119" s="9">
        <f t="shared" si="19"/>
        <v>21</v>
      </c>
      <c r="I119" s="9">
        <f t="shared" si="19"/>
        <v>4</v>
      </c>
      <c r="J119" s="9">
        <f t="shared" si="19"/>
        <v>5</v>
      </c>
      <c r="K119" s="9">
        <f t="shared" si="19"/>
        <v>8</v>
      </c>
      <c r="L119" s="9">
        <f t="shared" si="19"/>
        <v>5</v>
      </c>
      <c r="M119" s="9">
        <f t="shared" si="19"/>
        <v>229</v>
      </c>
      <c r="N119" s="9">
        <f>SUM(N117,N113,N109,N104,N102,N98)</f>
        <v>324</v>
      </c>
    </row>
    <row r="121" spans="1:14" ht="15">
      <c r="A121" s="7" t="s">
        <v>2</v>
      </c>
      <c r="B121" s="7" t="s">
        <v>36</v>
      </c>
      <c r="C121" s="7" t="s">
        <v>152</v>
      </c>
      <c r="D121" s="7" t="s">
        <v>37</v>
      </c>
      <c r="E121" s="7">
        <v>2</v>
      </c>
      <c r="F121" s="7">
        <v>9</v>
      </c>
      <c r="H121" s="7">
        <v>2</v>
      </c>
      <c r="L121" s="7">
        <v>1</v>
      </c>
      <c r="M121" s="7">
        <v>51</v>
      </c>
      <c r="N121" s="7">
        <v>65</v>
      </c>
    </row>
    <row r="122" spans="2:14" ht="15">
      <c r="B122" s="7" t="s">
        <v>0</v>
      </c>
      <c r="C122" s="7" t="s">
        <v>161</v>
      </c>
      <c r="D122" s="7" t="s">
        <v>1</v>
      </c>
      <c r="M122" s="7">
        <v>9</v>
      </c>
      <c r="N122" s="7">
        <v>9</v>
      </c>
    </row>
    <row r="123" spans="3:14" ht="15">
      <c r="C123" s="7" t="s">
        <v>145</v>
      </c>
      <c r="D123" s="7" t="s">
        <v>1</v>
      </c>
      <c r="E123" s="7">
        <v>1</v>
      </c>
      <c r="F123" s="7">
        <v>13</v>
      </c>
      <c r="H123" s="7">
        <v>5</v>
      </c>
      <c r="K123" s="7">
        <v>1</v>
      </c>
      <c r="L123" s="7">
        <v>2</v>
      </c>
      <c r="M123" s="7">
        <v>37</v>
      </c>
      <c r="N123" s="7">
        <v>59</v>
      </c>
    </row>
    <row r="124" spans="1:14" s="9" customFormat="1" ht="15">
      <c r="A124" s="9" t="s">
        <v>181</v>
      </c>
      <c r="E124" s="9">
        <f aca="true" t="shared" si="20" ref="E124:N124">SUM(E121:E123)</f>
        <v>3</v>
      </c>
      <c r="F124" s="9">
        <f t="shared" si="20"/>
        <v>22</v>
      </c>
      <c r="G124" s="9">
        <f t="shared" si="20"/>
        <v>0</v>
      </c>
      <c r="H124" s="9">
        <f t="shared" si="20"/>
        <v>7</v>
      </c>
      <c r="I124" s="9">
        <f t="shared" si="20"/>
        <v>0</v>
      </c>
      <c r="J124" s="9">
        <f t="shared" si="20"/>
        <v>0</v>
      </c>
      <c r="K124" s="9">
        <f t="shared" si="20"/>
        <v>1</v>
      </c>
      <c r="L124" s="9">
        <f t="shared" si="20"/>
        <v>3</v>
      </c>
      <c r="M124" s="9">
        <f t="shared" si="20"/>
        <v>97</v>
      </c>
      <c r="N124" s="9">
        <f t="shared" si="20"/>
        <v>133</v>
      </c>
    </row>
    <row r="126" spans="1:14" s="9" customFormat="1" ht="15">
      <c r="A126" s="9" t="s">
        <v>203</v>
      </c>
      <c r="E126" s="9">
        <f aca="true" t="shared" si="21" ref="E126:N126">SUM(E124,E119,E91,E53,E20)</f>
        <v>25</v>
      </c>
      <c r="F126" s="9">
        <f t="shared" si="21"/>
        <v>136</v>
      </c>
      <c r="G126" s="9">
        <f t="shared" si="21"/>
        <v>1</v>
      </c>
      <c r="H126" s="9">
        <f t="shared" si="21"/>
        <v>62</v>
      </c>
      <c r="I126" s="9">
        <f t="shared" si="21"/>
        <v>10</v>
      </c>
      <c r="J126" s="9">
        <f t="shared" si="21"/>
        <v>8</v>
      </c>
      <c r="K126" s="9">
        <f t="shared" si="21"/>
        <v>22</v>
      </c>
      <c r="L126" s="9">
        <f t="shared" si="21"/>
        <v>10</v>
      </c>
      <c r="M126" s="9">
        <f t="shared" si="21"/>
        <v>1019</v>
      </c>
      <c r="N126" s="9">
        <f t="shared" si="21"/>
        <v>1293</v>
      </c>
    </row>
    <row r="128" spans="1:14" ht="15">
      <c r="A128" s="12" t="s">
        <v>201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5">
      <c r="A129" s="13" t="s">
        <v>200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</sheetData>
  <sheetProtection password="975D" sheet="1"/>
  <mergeCells count="6">
    <mergeCell ref="A1:N1"/>
    <mergeCell ref="A2:N2"/>
    <mergeCell ref="A3:N3"/>
    <mergeCell ref="A4:N4"/>
    <mergeCell ref="A128:N128"/>
    <mergeCell ref="A129:N129"/>
  </mergeCells>
  <hyperlinks>
    <hyperlink ref="A128:I128" r:id="rId1" display="[Spring 2010 - Fact Sheet]"/>
    <hyperlink ref="A129:I129" r:id="rId2" display="[Institutional Research Home]"/>
    <hyperlink ref="A128:N128" r:id="rId3" display="[Spring 2013 - Fact Sheet]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Bonn, Michelle</cp:lastModifiedBy>
  <cp:lastPrinted>2013-10-10T19:06:17Z</cp:lastPrinted>
  <dcterms:created xsi:type="dcterms:W3CDTF">2013-10-04T13:40:25Z</dcterms:created>
  <dcterms:modified xsi:type="dcterms:W3CDTF">2013-10-18T18:39:51Z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